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ісцевий 2019" sheetId="1" r:id="rId1"/>
    <sheet name="ВСЬОГО 2019 " sheetId="5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B59" i="1"/>
  <c r="F20" i="5" l="1"/>
  <c r="F19"/>
  <c r="F18"/>
  <c r="F17"/>
  <c r="F16"/>
  <c r="F15"/>
  <c r="F14"/>
  <c r="F13"/>
  <c r="F12"/>
  <c r="F11"/>
  <c r="F10"/>
  <c r="F9"/>
  <c r="F8"/>
  <c r="F7"/>
  <c r="F6"/>
  <c r="F5"/>
  <c r="F4"/>
  <c r="F3"/>
  <c r="C22"/>
  <c r="B22"/>
  <c r="C23" i="1"/>
  <c r="D4"/>
  <c r="T23"/>
  <c r="W20"/>
  <c r="W19"/>
  <c r="W18"/>
  <c r="W17"/>
  <c r="W16"/>
  <c r="W15"/>
  <c r="W14"/>
  <c r="W13"/>
  <c r="W12"/>
  <c r="W11"/>
  <c r="W10"/>
  <c r="W9"/>
  <c r="W8"/>
  <c r="W7"/>
  <c r="W6"/>
  <c r="W5"/>
  <c r="W4"/>
  <c r="E20"/>
  <c r="E19"/>
  <c r="E18"/>
  <c r="E17"/>
  <c r="E16"/>
  <c r="E15"/>
  <c r="E14"/>
  <c r="E13"/>
  <c r="E12"/>
  <c r="E11"/>
  <c r="E10"/>
  <c r="E9"/>
  <c r="E8"/>
  <c r="E7"/>
  <c r="E6"/>
  <c r="E5"/>
  <c r="D20"/>
  <c r="D19"/>
  <c r="D18"/>
  <c r="D17"/>
  <c r="D16"/>
  <c r="D15"/>
  <c r="D14"/>
  <c r="D13"/>
  <c r="D12"/>
  <c r="D11"/>
  <c r="D10"/>
  <c r="D9"/>
  <c r="D8"/>
  <c r="D7"/>
  <c r="D6"/>
  <c r="D5"/>
  <c r="E4"/>
  <c r="K21"/>
  <c r="S21" s="1"/>
  <c r="X21" s="1"/>
  <c r="K20"/>
  <c r="K19"/>
  <c r="K18"/>
  <c r="K17"/>
  <c r="K16"/>
  <c r="K15"/>
  <c r="K14"/>
  <c r="K13"/>
  <c r="K12"/>
  <c r="S12" s="1"/>
  <c r="K11"/>
  <c r="K10"/>
  <c r="K9"/>
  <c r="K8"/>
  <c r="K7"/>
  <c r="K6"/>
  <c r="K5"/>
  <c r="K4"/>
  <c r="V23"/>
  <c r="U23"/>
  <c r="R23"/>
  <c r="Q23"/>
  <c r="P23"/>
  <c r="O23"/>
  <c r="N23"/>
  <c r="M23"/>
  <c r="L23"/>
  <c r="J23"/>
  <c r="I23"/>
  <c r="H23"/>
  <c r="G23"/>
  <c r="F23"/>
  <c r="B23"/>
  <c r="D23" l="1"/>
  <c r="D22" i="5"/>
  <c r="E22"/>
  <c r="S15" i="1"/>
  <c r="S17"/>
  <c r="X17" s="1"/>
  <c r="W23"/>
  <c r="X15"/>
  <c r="X12"/>
  <c r="S20"/>
  <c r="X20" s="1"/>
  <c r="S19"/>
  <c r="X19" s="1"/>
  <c r="S10"/>
  <c r="X10" s="1"/>
  <c r="S18"/>
  <c r="X18" s="1"/>
  <c r="S11"/>
  <c r="X11" s="1"/>
  <c r="S6"/>
  <c r="X6" s="1"/>
  <c r="S13"/>
  <c r="X13" s="1"/>
  <c r="S8"/>
  <c r="X8" s="1"/>
  <c r="S5"/>
  <c r="X5" s="1"/>
  <c r="S7"/>
  <c r="X7" s="1"/>
  <c r="S4"/>
  <c r="X4" s="1"/>
  <c r="S14"/>
  <c r="X14" s="1"/>
  <c r="S16"/>
  <c r="X16" s="1"/>
  <c r="S9"/>
  <c r="X9" s="1"/>
  <c r="K23"/>
  <c r="E23"/>
  <c r="F22" i="5" l="1"/>
  <c r="X23" i="1" l="1"/>
  <c r="S23"/>
</calcChain>
</file>

<file path=xl/sharedStrings.xml><?xml version="1.0" encoding="utf-8"?>
<sst xmlns="http://schemas.openxmlformats.org/spreadsheetml/2006/main" count="56" uniqueCount="50">
  <si>
    <t>ВСЬОГО</t>
  </si>
  <si>
    <t>Воскресинці</t>
  </si>
  <si>
    <t>Іванівці</t>
  </si>
  <si>
    <t>Саджавка</t>
  </si>
  <si>
    <t>Товмачик</t>
  </si>
  <si>
    <t>Шепарівці</t>
  </si>
  <si>
    <t>РАЗОМ</t>
  </si>
  <si>
    <t>Гімназія Грушевського</t>
  </si>
  <si>
    <t>НВК №20</t>
  </si>
  <si>
    <t xml:space="preserve">СУБВЕНЦІЯ </t>
  </si>
  <si>
    <t xml:space="preserve">Місцевий </t>
  </si>
  <si>
    <t>ІНКЛЮЗІЯ</t>
  </si>
  <si>
    <t xml:space="preserve">КЕКВ </t>
  </si>
  <si>
    <t>Ліцей № 1 ім.В.Стефаника</t>
  </si>
  <si>
    <t>Ліцей № 2</t>
  </si>
  <si>
    <t>Ліцей № 3</t>
  </si>
  <si>
    <t>Ліцей № 4 ім.С.Лисенка</t>
  </si>
  <si>
    <t>Ліцей № 5 ім.Т.Шевченка</t>
  </si>
  <si>
    <t>Ліцей № 6 ім.Героя України Т.Сенюка</t>
  </si>
  <si>
    <t>Гімназія № 7</t>
  </si>
  <si>
    <t>Ліцей № 8</t>
  </si>
  <si>
    <t>Ліцей № 9</t>
  </si>
  <si>
    <t>Гімназія № 10</t>
  </si>
  <si>
    <t>Ліцей ім.М. Грушевського</t>
  </si>
  <si>
    <t>Воскресинцівський ліцей</t>
  </si>
  <si>
    <t>Іванівецький НВК</t>
  </si>
  <si>
    <t>Саджавський ліцей</t>
  </si>
  <si>
    <t>Товмачицький ліцей</t>
  </si>
  <si>
    <t>Шепарівцівська гімназія</t>
  </si>
  <si>
    <t>МІСЦЕВИЙ БЮДЖЕТ ЗАГАЛЬНИЙ ФОНД</t>
  </si>
  <si>
    <t>СПЕЦІАЛЬНИЙ ФОНД(ПЛАТА ЗА ПОСЛУГИ,ЩО НАДАЮТЬСЯ БЮДЖЕТНИМ УСТАНОВАМ ТА ВИДАТКИ РОЗВИТКУ)</t>
  </si>
  <si>
    <t>Оплата праці</t>
  </si>
  <si>
    <t>Нарахування на оплату праці</t>
  </si>
  <si>
    <t>Оплата праці і нарахування на заробітну плату</t>
  </si>
  <si>
    <t>Використання товарів і послуг</t>
  </si>
  <si>
    <t>Предмети,матеріали,обладнання та інвентар</t>
  </si>
  <si>
    <t>Медикаменти та перевязувальні матеріали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</si>
  <si>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</si>
  <si>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</si>
  <si>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</si>
  <si>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</si>
  <si>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</si>
  <si>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</si>
  <si>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</si>
  <si>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</si>
  <si>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програм</t>
  </si>
  <si>
    <t>Інші видатки</t>
  </si>
  <si>
    <t>Придбання обладнання та предметів довгострокового користування</t>
  </si>
  <si>
    <t>Капітальний ремонт інших обєктів</t>
  </si>
  <si>
    <t>Оплата комунальних послуг та енергоносіїв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</si>
</sst>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/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workbookViewId="0">
      <selection activeCell="N2" sqref="N2"/>
    </sheetView>
  </sheetViews>
  <sheetFormatPr defaultRowHeight="15"/>
  <cols>
    <col min="1" max="1" width="14.85546875" customWidth="1"/>
    <col min="2" max="2" width="12.5703125" customWidth="1"/>
    <col min="3" max="4" width="11" customWidth="1"/>
    <col min="8" max="8" width="10.28515625" customWidth="1"/>
    <col min="9" max="9" width="9.85546875" customWidth="1"/>
    <col min="12" max="12" width="10.85546875" customWidth="1"/>
    <col min="14" max="14" width="10.85546875" customWidth="1"/>
    <col min="15" max="15" width="10.28515625" customWidth="1"/>
    <col min="17" max="17" width="8.28515625" customWidth="1"/>
    <col min="18" max="18" width="8.7109375" customWidth="1"/>
    <col min="19" max="19" width="11.7109375" customWidth="1"/>
    <col min="20" max="20" width="11.140625" customWidth="1"/>
    <col min="21" max="21" width="7.7109375" customWidth="1"/>
    <col min="22" max="22" width="7.85546875" customWidth="1"/>
    <col min="23" max="23" width="10.42578125" customWidth="1"/>
    <col min="24" max="24" width="14.42578125" customWidth="1"/>
    <col min="25" max="25" width="12.140625" customWidth="1"/>
  </cols>
  <sheetData>
    <row r="1" spans="1:24" ht="57" customHeight="1">
      <c r="A1" s="4"/>
      <c r="B1" s="14" t="s">
        <v>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7" t="s">
        <v>30</v>
      </c>
      <c r="U1" s="18"/>
      <c r="V1" s="18"/>
      <c r="W1" s="19"/>
      <c r="X1" s="4"/>
    </row>
    <row r="2" spans="1:24" ht="140.25">
      <c r="A2" s="1"/>
      <c r="B2" s="20" t="s">
        <v>31</v>
      </c>
      <c r="C2" s="21" t="s">
        <v>32</v>
      </c>
      <c r="D2" s="22" t="s">
        <v>33</v>
      </c>
      <c r="E2" s="22" t="s">
        <v>34</v>
      </c>
      <c r="F2" s="22" t="s">
        <v>35</v>
      </c>
      <c r="G2" s="22" t="s">
        <v>36</v>
      </c>
      <c r="H2" s="22" t="s">
        <v>37</v>
      </c>
      <c r="I2" s="22" t="s">
        <v>38</v>
      </c>
      <c r="J2" s="22" t="s">
        <v>39</v>
      </c>
      <c r="K2" s="22" t="s">
        <v>49</v>
      </c>
      <c r="L2" s="22" t="s">
        <v>40</v>
      </c>
      <c r="M2" s="22" t="s">
        <v>41</v>
      </c>
      <c r="N2" s="22" t="s">
        <v>42</v>
      </c>
      <c r="O2" s="22" t="s">
        <v>43</v>
      </c>
      <c r="P2" s="22" t="s">
        <v>44</v>
      </c>
      <c r="Q2" s="22" t="s">
        <v>45</v>
      </c>
      <c r="R2" s="22" t="s">
        <v>46</v>
      </c>
      <c r="S2" s="23"/>
      <c r="T2" s="22" t="s">
        <v>34</v>
      </c>
      <c r="U2" s="22" t="s">
        <v>47</v>
      </c>
      <c r="V2" s="22" t="s">
        <v>48</v>
      </c>
      <c r="W2" s="4"/>
      <c r="X2" s="4"/>
    </row>
    <row r="3" spans="1:24">
      <c r="A3" s="12" t="s">
        <v>12</v>
      </c>
      <c r="B3" s="6">
        <v>2111</v>
      </c>
      <c r="C3" s="6">
        <v>2120</v>
      </c>
      <c r="D3" s="6">
        <v>2100</v>
      </c>
      <c r="E3" s="6">
        <v>2200</v>
      </c>
      <c r="F3" s="6">
        <v>2210</v>
      </c>
      <c r="G3" s="6">
        <v>2220</v>
      </c>
      <c r="H3" s="6">
        <v>2230</v>
      </c>
      <c r="I3" s="6">
        <v>2240</v>
      </c>
      <c r="J3" s="6">
        <v>2250</v>
      </c>
      <c r="K3" s="6">
        <v>2270</v>
      </c>
      <c r="L3" s="6">
        <v>2271</v>
      </c>
      <c r="M3" s="6">
        <v>2272</v>
      </c>
      <c r="N3" s="6">
        <v>2273</v>
      </c>
      <c r="O3" s="6">
        <v>2274</v>
      </c>
      <c r="P3" s="6">
        <v>2275</v>
      </c>
      <c r="Q3" s="6">
        <v>2282</v>
      </c>
      <c r="R3" s="6">
        <v>2800</v>
      </c>
      <c r="S3" s="6" t="s">
        <v>6</v>
      </c>
      <c r="T3" s="6">
        <v>2200</v>
      </c>
      <c r="U3" s="6">
        <v>3110</v>
      </c>
      <c r="V3" s="6">
        <v>3132</v>
      </c>
      <c r="W3" s="6" t="s">
        <v>6</v>
      </c>
      <c r="X3" s="6" t="s">
        <v>0</v>
      </c>
    </row>
    <row r="4" spans="1:24" ht="54.75" customHeight="1">
      <c r="A4" s="5" t="s">
        <v>13</v>
      </c>
      <c r="B4" s="4">
        <v>16234628.939999999</v>
      </c>
      <c r="C4" s="4">
        <v>3545065.24</v>
      </c>
      <c r="D4" s="4">
        <f>B4+C4</f>
        <v>19779694.18</v>
      </c>
      <c r="E4" s="4">
        <f>F4+G4+H4+I4+J4+Q4+R4</f>
        <v>725526.43</v>
      </c>
      <c r="F4" s="4">
        <v>219129.96</v>
      </c>
      <c r="G4" s="4">
        <v>6060.68</v>
      </c>
      <c r="H4" s="4">
        <v>184664.73</v>
      </c>
      <c r="I4" s="4">
        <v>309666.78000000003</v>
      </c>
      <c r="J4" s="4">
        <v>4583.9799999999996</v>
      </c>
      <c r="K4" s="4">
        <f>L4+M4+N4+O4+P4</f>
        <v>2067766.59</v>
      </c>
      <c r="L4" s="4">
        <v>1732356.83</v>
      </c>
      <c r="M4" s="4">
        <v>67511.929999999993</v>
      </c>
      <c r="N4" s="4">
        <v>239520.26</v>
      </c>
      <c r="O4" s="4">
        <v>8894.4500000000007</v>
      </c>
      <c r="P4" s="4">
        <v>19483.12</v>
      </c>
      <c r="Q4" s="4">
        <v>844</v>
      </c>
      <c r="R4" s="4">
        <v>576.29999999999995</v>
      </c>
      <c r="S4" s="4">
        <f>D4+E4+K4</f>
        <v>22572987.199999999</v>
      </c>
      <c r="T4" s="4">
        <v>272116.71000000002</v>
      </c>
      <c r="U4" s="4">
        <v>55680</v>
      </c>
      <c r="V4" s="4"/>
      <c r="W4" s="4">
        <f>U4+V4+T4</f>
        <v>327796.71000000002</v>
      </c>
      <c r="X4" s="4">
        <f>S4+W4</f>
        <v>22900783.91</v>
      </c>
    </row>
    <row r="5" spans="1:24">
      <c r="A5" s="4" t="s">
        <v>14</v>
      </c>
      <c r="B5" s="4">
        <v>7692893.9900000002</v>
      </c>
      <c r="C5" s="4">
        <v>1675685.76</v>
      </c>
      <c r="D5" s="4">
        <f t="shared" ref="D5:D21" si="0">B5+C5</f>
        <v>9368579.75</v>
      </c>
      <c r="E5" s="4">
        <f t="shared" ref="E5:E20" si="1">F5+G5+H5+I5+J5+Q5+R5</f>
        <v>355043.94</v>
      </c>
      <c r="F5" s="4">
        <v>119614.91</v>
      </c>
      <c r="G5" s="4">
        <v>3000</v>
      </c>
      <c r="H5" s="4">
        <v>201401.54</v>
      </c>
      <c r="I5" s="4">
        <v>28175.81</v>
      </c>
      <c r="J5" s="4">
        <v>1431.38</v>
      </c>
      <c r="K5" s="4">
        <f t="shared" ref="K5:K21" si="2">L5+M5+N5+O5+P5</f>
        <v>1353103.9300000002</v>
      </c>
      <c r="L5" s="4">
        <v>1198846.77</v>
      </c>
      <c r="M5" s="4">
        <v>36737.599999999999</v>
      </c>
      <c r="N5" s="4">
        <v>110479.79</v>
      </c>
      <c r="O5" s="4"/>
      <c r="P5" s="4">
        <v>7039.77</v>
      </c>
      <c r="Q5" s="4">
        <v>844</v>
      </c>
      <c r="R5" s="4">
        <v>576.29999999999995</v>
      </c>
      <c r="S5" s="4">
        <f t="shared" ref="S5:S20" si="3">D5+E5+K5</f>
        <v>11076727.619999999</v>
      </c>
      <c r="T5" s="4">
        <v>275626.42</v>
      </c>
      <c r="U5" s="4">
        <v>8630</v>
      </c>
      <c r="V5" s="4"/>
      <c r="W5" s="4">
        <f t="shared" ref="W5:W20" si="4">U5+V5+T5</f>
        <v>284256.42</v>
      </c>
      <c r="X5" s="4">
        <f t="shared" ref="X5:X20" si="5">S5+W5</f>
        <v>11360984.039999999</v>
      </c>
    </row>
    <row r="6" spans="1:24">
      <c r="A6" s="4" t="s">
        <v>15</v>
      </c>
      <c r="B6" s="4">
        <v>4869331.59</v>
      </c>
      <c r="C6" s="4">
        <v>1059843.22</v>
      </c>
      <c r="D6" s="4">
        <f t="shared" si="0"/>
        <v>5929174.8099999996</v>
      </c>
      <c r="E6" s="4">
        <f t="shared" si="1"/>
        <v>212325.94999999998</v>
      </c>
      <c r="F6" s="4">
        <v>106797.5</v>
      </c>
      <c r="G6" s="4">
        <v>1421.06</v>
      </c>
      <c r="H6" s="4">
        <v>71183.990000000005</v>
      </c>
      <c r="I6" s="4">
        <v>30697.06</v>
      </c>
      <c r="J6" s="4">
        <v>1110.04</v>
      </c>
      <c r="K6" s="4">
        <f t="shared" si="2"/>
        <v>334684.05</v>
      </c>
      <c r="L6" s="4"/>
      <c r="M6" s="4">
        <v>23525.759999999998</v>
      </c>
      <c r="N6" s="4">
        <v>120799.71</v>
      </c>
      <c r="O6" s="4">
        <v>183994.29</v>
      </c>
      <c r="P6" s="4">
        <v>6364.29</v>
      </c>
      <c r="Q6" s="4">
        <v>540</v>
      </c>
      <c r="R6" s="4">
        <v>576.29999999999995</v>
      </c>
      <c r="S6" s="4">
        <f t="shared" si="3"/>
        <v>6476184.8099999996</v>
      </c>
      <c r="T6" s="4">
        <v>110519.94</v>
      </c>
      <c r="U6" s="4">
        <v>30230</v>
      </c>
      <c r="V6" s="4"/>
      <c r="W6" s="4">
        <f t="shared" si="4"/>
        <v>140749.94</v>
      </c>
      <c r="X6" s="4">
        <f t="shared" si="5"/>
        <v>6616934.75</v>
      </c>
    </row>
    <row r="7" spans="1:24" ht="45">
      <c r="A7" s="5" t="s">
        <v>16</v>
      </c>
      <c r="B7" s="4">
        <v>14526808.09</v>
      </c>
      <c r="C7" s="4">
        <v>3171676.48</v>
      </c>
      <c r="D7" s="4">
        <f t="shared" si="0"/>
        <v>17698484.57</v>
      </c>
      <c r="E7" s="4">
        <f t="shared" si="1"/>
        <v>673464.15</v>
      </c>
      <c r="F7" s="4">
        <v>246734.8</v>
      </c>
      <c r="G7" s="4">
        <v>6563.78</v>
      </c>
      <c r="H7" s="4">
        <v>240052.39</v>
      </c>
      <c r="I7" s="4">
        <v>176372.38</v>
      </c>
      <c r="J7" s="4">
        <v>2624.5</v>
      </c>
      <c r="K7" s="4">
        <f t="shared" si="2"/>
        <v>2233984.08</v>
      </c>
      <c r="L7" s="4">
        <v>2009497.31</v>
      </c>
      <c r="M7" s="4">
        <v>48414.17</v>
      </c>
      <c r="N7" s="4">
        <v>172845.26</v>
      </c>
      <c r="O7" s="4"/>
      <c r="P7" s="4">
        <v>3227.34</v>
      </c>
      <c r="Q7" s="4">
        <v>540</v>
      </c>
      <c r="R7" s="4">
        <v>576.29999999999995</v>
      </c>
      <c r="S7" s="4">
        <f t="shared" si="3"/>
        <v>20605932.799999997</v>
      </c>
      <c r="T7" s="4">
        <v>328490.58</v>
      </c>
      <c r="U7" s="4">
        <v>97290</v>
      </c>
      <c r="V7" s="4">
        <v>339459.4</v>
      </c>
      <c r="W7" s="4">
        <f t="shared" si="4"/>
        <v>765239.98</v>
      </c>
      <c r="X7" s="4">
        <f t="shared" si="5"/>
        <v>21371172.779999997</v>
      </c>
    </row>
    <row r="8" spans="1:24" ht="45">
      <c r="A8" s="5" t="s">
        <v>17</v>
      </c>
      <c r="B8" s="4">
        <v>8527621.9600000009</v>
      </c>
      <c r="C8" s="4">
        <v>1857528.4</v>
      </c>
      <c r="D8" s="4">
        <f t="shared" si="0"/>
        <v>10385150.360000001</v>
      </c>
      <c r="E8" s="4">
        <f t="shared" si="1"/>
        <v>819032.93000000017</v>
      </c>
      <c r="F8" s="4">
        <v>378269.45</v>
      </c>
      <c r="G8" s="4">
        <v>3000</v>
      </c>
      <c r="H8" s="4">
        <v>167526.98000000001</v>
      </c>
      <c r="I8" s="4">
        <v>264878.90000000002</v>
      </c>
      <c r="J8" s="4">
        <v>3397.3</v>
      </c>
      <c r="K8" s="4">
        <f t="shared" si="2"/>
        <v>1821536.8699999999</v>
      </c>
      <c r="L8" s="4">
        <v>1552682.13</v>
      </c>
      <c r="M8" s="4">
        <v>41558.720000000001</v>
      </c>
      <c r="N8" s="4">
        <v>212685.72</v>
      </c>
      <c r="O8" s="4"/>
      <c r="P8" s="4">
        <v>14610.3</v>
      </c>
      <c r="Q8" s="4">
        <v>1384</v>
      </c>
      <c r="R8" s="4">
        <v>576.29999999999995</v>
      </c>
      <c r="S8" s="4">
        <f t="shared" si="3"/>
        <v>13025720.16</v>
      </c>
      <c r="T8" s="4">
        <v>222641.04</v>
      </c>
      <c r="U8" s="4">
        <v>15330</v>
      </c>
      <c r="V8" s="4">
        <v>261473</v>
      </c>
      <c r="W8" s="4">
        <f t="shared" si="4"/>
        <v>499444.04000000004</v>
      </c>
      <c r="X8" s="4">
        <f t="shared" si="5"/>
        <v>13525164.199999999</v>
      </c>
    </row>
    <row r="9" spans="1:24" ht="60">
      <c r="A9" s="5" t="s">
        <v>18</v>
      </c>
      <c r="B9" s="4">
        <v>8199600.1299999999</v>
      </c>
      <c r="C9" s="4">
        <v>1783414.86</v>
      </c>
      <c r="D9" s="4">
        <f t="shared" si="0"/>
        <v>9983014.9900000002</v>
      </c>
      <c r="E9" s="4">
        <f t="shared" si="1"/>
        <v>646861.07000000007</v>
      </c>
      <c r="F9" s="4">
        <v>254393.3</v>
      </c>
      <c r="G9" s="4">
        <v>2366.96</v>
      </c>
      <c r="H9" s="4">
        <v>177754.05</v>
      </c>
      <c r="I9" s="4">
        <v>208014.79</v>
      </c>
      <c r="J9" s="4">
        <v>3755.67</v>
      </c>
      <c r="K9" s="4">
        <f t="shared" si="2"/>
        <v>2019226.53</v>
      </c>
      <c r="L9" s="4">
        <v>1880610.8</v>
      </c>
      <c r="M9" s="4">
        <v>30154.01</v>
      </c>
      <c r="N9" s="4">
        <v>102536.45</v>
      </c>
      <c r="O9" s="4"/>
      <c r="P9" s="4">
        <v>5925.27</v>
      </c>
      <c r="Q9" s="4"/>
      <c r="R9" s="4">
        <v>576.29999999999995</v>
      </c>
      <c r="S9" s="4">
        <f t="shared" si="3"/>
        <v>12649102.59</v>
      </c>
      <c r="T9" s="4">
        <v>247740.42</v>
      </c>
      <c r="U9" s="4">
        <v>8630</v>
      </c>
      <c r="V9" s="4"/>
      <c r="W9" s="4">
        <f t="shared" si="4"/>
        <v>256370.42</v>
      </c>
      <c r="X9" s="4">
        <f t="shared" si="5"/>
        <v>12905473.01</v>
      </c>
    </row>
    <row r="10" spans="1:24">
      <c r="A10" s="4" t="s">
        <v>19</v>
      </c>
      <c r="B10" s="4">
        <v>4078519.79</v>
      </c>
      <c r="C10" s="4">
        <v>885387.33</v>
      </c>
      <c r="D10" s="4">
        <f t="shared" si="0"/>
        <v>4963907.12</v>
      </c>
      <c r="E10" s="4">
        <f t="shared" si="1"/>
        <v>332585.60000000003</v>
      </c>
      <c r="F10" s="4">
        <v>189303.02</v>
      </c>
      <c r="G10" s="4">
        <v>1161.1300000000001</v>
      </c>
      <c r="H10" s="4">
        <v>79678.899999999994</v>
      </c>
      <c r="I10" s="4">
        <v>60693.59</v>
      </c>
      <c r="J10" s="4">
        <v>520.76</v>
      </c>
      <c r="K10" s="4">
        <f t="shared" si="2"/>
        <v>441019.63999999996</v>
      </c>
      <c r="L10" s="4"/>
      <c r="M10" s="4">
        <v>13585.39</v>
      </c>
      <c r="N10" s="4">
        <v>101366.27</v>
      </c>
      <c r="O10" s="4">
        <v>318836.17</v>
      </c>
      <c r="P10" s="4">
        <v>7231.81</v>
      </c>
      <c r="Q10" s="4">
        <v>844</v>
      </c>
      <c r="R10" s="4">
        <v>384.2</v>
      </c>
      <c r="S10" s="4">
        <f t="shared" si="3"/>
        <v>5737512.3599999994</v>
      </c>
      <c r="T10" s="4">
        <v>100576.05</v>
      </c>
      <c r="U10" s="4">
        <v>54815</v>
      </c>
      <c r="V10" s="4"/>
      <c r="W10" s="4">
        <f t="shared" si="4"/>
        <v>155391.04999999999</v>
      </c>
      <c r="X10" s="4">
        <f t="shared" si="5"/>
        <v>5892903.4099999992</v>
      </c>
    </row>
    <row r="11" spans="1:24">
      <c r="A11" s="4" t="s">
        <v>20</v>
      </c>
      <c r="B11" s="4">
        <v>10232145.65</v>
      </c>
      <c r="C11" s="4">
        <v>2229908.44</v>
      </c>
      <c r="D11" s="4">
        <f t="shared" si="0"/>
        <v>12462054.09</v>
      </c>
      <c r="E11" s="4">
        <f t="shared" si="1"/>
        <v>931669.57000000007</v>
      </c>
      <c r="F11" s="4">
        <v>493409.3</v>
      </c>
      <c r="G11" s="4">
        <v>5000</v>
      </c>
      <c r="H11" s="4">
        <v>193157.19</v>
      </c>
      <c r="I11" s="4">
        <v>237355.14</v>
      </c>
      <c r="J11" s="4">
        <v>1867.64</v>
      </c>
      <c r="K11" s="4">
        <f t="shared" si="2"/>
        <v>727903.83</v>
      </c>
      <c r="L11" s="4"/>
      <c r="M11" s="4">
        <v>22626.560000000001</v>
      </c>
      <c r="N11" s="4">
        <v>153719.69</v>
      </c>
      <c r="O11" s="4">
        <v>538243.11</v>
      </c>
      <c r="P11" s="4">
        <v>13314.47</v>
      </c>
      <c r="Q11" s="4">
        <v>304</v>
      </c>
      <c r="R11" s="4">
        <v>576.29999999999995</v>
      </c>
      <c r="S11" s="4">
        <f t="shared" si="3"/>
        <v>14121627.49</v>
      </c>
      <c r="T11" s="4">
        <v>97349.8</v>
      </c>
      <c r="U11" s="4">
        <v>68153</v>
      </c>
      <c r="V11" s="4"/>
      <c r="W11" s="4">
        <f t="shared" si="4"/>
        <v>165502.79999999999</v>
      </c>
      <c r="X11" s="4">
        <f t="shared" si="5"/>
        <v>14287130.290000001</v>
      </c>
    </row>
    <row r="12" spans="1:24">
      <c r="A12" s="4" t="s">
        <v>21</v>
      </c>
      <c r="B12" s="4">
        <v>10834991.26</v>
      </c>
      <c r="C12" s="4">
        <v>2362727.04</v>
      </c>
      <c r="D12" s="4">
        <f t="shared" si="0"/>
        <v>13197718.300000001</v>
      </c>
      <c r="E12" s="4">
        <f t="shared" si="1"/>
        <v>994573.76000000013</v>
      </c>
      <c r="F12" s="4">
        <v>437109.83</v>
      </c>
      <c r="G12" s="4">
        <v>5000</v>
      </c>
      <c r="H12" s="4">
        <v>220486.63</v>
      </c>
      <c r="I12" s="4">
        <v>326253.08</v>
      </c>
      <c r="J12" s="4">
        <v>4607.92</v>
      </c>
      <c r="K12" s="4">
        <f t="shared" si="2"/>
        <v>876983.40000000014</v>
      </c>
      <c r="L12" s="4">
        <v>718600.93</v>
      </c>
      <c r="M12" s="4">
        <v>36219.68</v>
      </c>
      <c r="N12" s="4">
        <v>108276.53</v>
      </c>
      <c r="O12" s="4"/>
      <c r="P12" s="4">
        <v>13886.26</v>
      </c>
      <c r="Q12" s="4">
        <v>540</v>
      </c>
      <c r="R12" s="4">
        <v>576.29999999999995</v>
      </c>
      <c r="S12" s="4">
        <f t="shared" si="3"/>
        <v>15069275.460000001</v>
      </c>
      <c r="T12" s="4">
        <v>309485.93</v>
      </c>
      <c r="U12" s="4">
        <v>53170</v>
      </c>
      <c r="V12" s="4"/>
      <c r="W12" s="4">
        <f t="shared" si="4"/>
        <v>362655.93</v>
      </c>
      <c r="X12" s="4">
        <f t="shared" si="5"/>
        <v>15431931.390000001</v>
      </c>
    </row>
    <row r="13" spans="1:24">
      <c r="A13" s="4" t="s">
        <v>22</v>
      </c>
      <c r="B13" s="4">
        <v>4421481.87</v>
      </c>
      <c r="C13" s="4">
        <v>961790.75</v>
      </c>
      <c r="D13" s="4">
        <f t="shared" si="0"/>
        <v>5383272.6200000001</v>
      </c>
      <c r="E13" s="4">
        <f t="shared" si="1"/>
        <v>386609.86</v>
      </c>
      <c r="F13" s="4">
        <v>162164.79999999999</v>
      </c>
      <c r="G13" s="4">
        <v>909.69</v>
      </c>
      <c r="H13" s="4">
        <v>99695.72</v>
      </c>
      <c r="I13" s="4">
        <v>122753.11</v>
      </c>
      <c r="J13" s="4">
        <v>702.34</v>
      </c>
      <c r="K13" s="4">
        <f t="shared" si="2"/>
        <v>375808.22</v>
      </c>
      <c r="L13" s="4"/>
      <c r="M13" s="4">
        <v>18421.55</v>
      </c>
      <c r="N13" s="4">
        <v>131562.5</v>
      </c>
      <c r="O13" s="4">
        <v>220828.28</v>
      </c>
      <c r="P13" s="4">
        <v>4995.8900000000003</v>
      </c>
      <c r="Q13" s="4"/>
      <c r="R13" s="4">
        <v>384.2</v>
      </c>
      <c r="S13" s="4">
        <f t="shared" si="3"/>
        <v>6145690.7000000002</v>
      </c>
      <c r="T13" s="4">
        <v>131388.97</v>
      </c>
      <c r="U13" s="4">
        <v>35240</v>
      </c>
      <c r="V13" s="4"/>
      <c r="W13" s="4">
        <f t="shared" si="4"/>
        <v>166628.97</v>
      </c>
      <c r="X13" s="4">
        <f t="shared" si="5"/>
        <v>6312319.6699999999</v>
      </c>
    </row>
    <row r="14" spans="1:24" ht="27" customHeight="1">
      <c r="A14" s="5" t="s">
        <v>23</v>
      </c>
      <c r="B14" s="4">
        <v>6472953.0599999996</v>
      </c>
      <c r="C14" s="4">
        <v>1410040.43</v>
      </c>
      <c r="D14" s="4">
        <f t="shared" si="0"/>
        <v>7882993.4899999993</v>
      </c>
      <c r="E14" s="4">
        <f t="shared" si="1"/>
        <v>157813.44</v>
      </c>
      <c r="F14" s="4">
        <v>56086.36</v>
      </c>
      <c r="G14" s="4">
        <v>1000</v>
      </c>
      <c r="H14" s="4">
        <v>66280.23</v>
      </c>
      <c r="I14" s="4">
        <v>31597.72</v>
      </c>
      <c r="J14" s="4">
        <v>2160.9299999999998</v>
      </c>
      <c r="K14" s="4">
        <f t="shared" si="2"/>
        <v>1280096.04</v>
      </c>
      <c r="L14" s="4">
        <v>1152191.45</v>
      </c>
      <c r="M14" s="4">
        <v>19369.330000000002</v>
      </c>
      <c r="N14" s="4">
        <v>102246.06</v>
      </c>
      <c r="O14" s="4"/>
      <c r="P14" s="4">
        <v>6289.2</v>
      </c>
      <c r="Q14" s="4">
        <v>304</v>
      </c>
      <c r="R14" s="4">
        <v>384.2</v>
      </c>
      <c r="S14" s="4">
        <f t="shared" si="3"/>
        <v>9320902.9699999988</v>
      </c>
      <c r="T14" s="4">
        <v>100560.53</v>
      </c>
      <c r="U14" s="4"/>
      <c r="V14" s="4">
        <v>199984</v>
      </c>
      <c r="W14" s="4">
        <f t="shared" si="4"/>
        <v>300544.53000000003</v>
      </c>
      <c r="X14" s="4">
        <f t="shared" si="5"/>
        <v>9621447.4999999981</v>
      </c>
    </row>
    <row r="15" spans="1:24">
      <c r="A15" s="4" t="s">
        <v>8</v>
      </c>
      <c r="B15" s="4">
        <v>1145721.55</v>
      </c>
      <c r="C15" s="4">
        <v>249413.75</v>
      </c>
      <c r="D15" s="4">
        <f t="shared" si="0"/>
        <v>1395135.3</v>
      </c>
      <c r="E15" s="4">
        <f t="shared" si="1"/>
        <v>20754.939999999999</v>
      </c>
      <c r="F15" s="4">
        <v>13350</v>
      </c>
      <c r="G15" s="4"/>
      <c r="H15" s="4"/>
      <c r="I15" s="4">
        <v>6398.1</v>
      </c>
      <c r="J15" s="4">
        <v>702.84</v>
      </c>
      <c r="K15" s="4">
        <f t="shared" si="2"/>
        <v>966.32</v>
      </c>
      <c r="L15" s="4"/>
      <c r="M15" s="4"/>
      <c r="N15" s="4"/>
      <c r="O15" s="4"/>
      <c r="P15" s="4">
        <v>966.32</v>
      </c>
      <c r="Q15" s="4">
        <v>304</v>
      </c>
      <c r="R15" s="4"/>
      <c r="S15" s="4">
        <f t="shared" si="3"/>
        <v>1416856.56</v>
      </c>
      <c r="T15" s="4">
        <v>559.38</v>
      </c>
      <c r="U15" s="4">
        <v>8630</v>
      </c>
      <c r="V15" s="4"/>
      <c r="W15" s="4">
        <f t="shared" si="4"/>
        <v>9189.3799999999992</v>
      </c>
      <c r="X15" s="4">
        <f t="shared" si="5"/>
        <v>1426045.94</v>
      </c>
    </row>
    <row r="16" spans="1:24" ht="30">
      <c r="A16" s="5" t="s">
        <v>24</v>
      </c>
      <c r="B16" s="4">
        <v>3015004.54</v>
      </c>
      <c r="C16" s="4">
        <v>658313.4</v>
      </c>
      <c r="D16" s="4">
        <f t="shared" si="0"/>
        <v>3673317.94</v>
      </c>
      <c r="E16" s="4">
        <f t="shared" si="1"/>
        <v>181935</v>
      </c>
      <c r="F16" s="4">
        <v>64319.23</v>
      </c>
      <c r="G16" s="4"/>
      <c r="H16" s="4">
        <v>89279.05</v>
      </c>
      <c r="I16" s="4">
        <v>26376.42</v>
      </c>
      <c r="J16" s="4"/>
      <c r="K16" s="4">
        <f t="shared" si="2"/>
        <v>397965.45</v>
      </c>
      <c r="L16" s="4">
        <v>363759.08</v>
      </c>
      <c r="M16" s="4"/>
      <c r="N16" s="4">
        <v>32050.54</v>
      </c>
      <c r="O16" s="4"/>
      <c r="P16" s="4">
        <v>2155.83</v>
      </c>
      <c r="Q16" s="4">
        <v>1384</v>
      </c>
      <c r="R16" s="4">
        <v>576.29999999999995</v>
      </c>
      <c r="S16" s="4">
        <f t="shared" si="3"/>
        <v>4253218.3899999997</v>
      </c>
      <c r="T16" s="4">
        <v>10959.8</v>
      </c>
      <c r="U16" s="4"/>
      <c r="V16" s="4">
        <v>100000</v>
      </c>
      <c r="W16" s="4">
        <f t="shared" si="4"/>
        <v>110959.8</v>
      </c>
      <c r="X16" s="4">
        <f t="shared" si="5"/>
        <v>4364178.1899999995</v>
      </c>
    </row>
    <row r="17" spans="1:24" ht="30">
      <c r="A17" s="5" t="s">
        <v>25</v>
      </c>
      <c r="B17" s="4">
        <v>2698558.37</v>
      </c>
      <c r="C17" s="4">
        <v>587799.16</v>
      </c>
      <c r="D17" s="4">
        <f t="shared" si="0"/>
        <v>3286357.5300000003</v>
      </c>
      <c r="E17" s="4">
        <f t="shared" si="1"/>
        <v>196698.87</v>
      </c>
      <c r="F17" s="4">
        <v>73597.41</v>
      </c>
      <c r="G17" s="4"/>
      <c r="H17" s="4">
        <v>46393.63</v>
      </c>
      <c r="I17" s="4">
        <v>74453.89</v>
      </c>
      <c r="J17" s="4">
        <v>353.94</v>
      </c>
      <c r="K17" s="4">
        <f t="shared" si="2"/>
        <v>281934.2</v>
      </c>
      <c r="L17" s="4"/>
      <c r="M17" s="4"/>
      <c r="N17" s="4">
        <v>66942.679999999993</v>
      </c>
      <c r="O17" s="4">
        <v>210926.09</v>
      </c>
      <c r="P17" s="4">
        <v>4065.43</v>
      </c>
      <c r="Q17" s="4">
        <v>1900</v>
      </c>
      <c r="R17" s="4"/>
      <c r="S17" s="4">
        <f t="shared" si="3"/>
        <v>3764990.6000000006</v>
      </c>
      <c r="T17" s="4">
        <v>83063.41</v>
      </c>
      <c r="U17" s="4">
        <v>17300</v>
      </c>
      <c r="V17" s="4"/>
      <c r="W17" s="4">
        <f t="shared" si="4"/>
        <v>100363.41</v>
      </c>
      <c r="X17" s="4">
        <f t="shared" si="5"/>
        <v>3865354.0100000007</v>
      </c>
    </row>
    <row r="18" spans="1:24" ht="30">
      <c r="A18" s="5" t="s">
        <v>26</v>
      </c>
      <c r="B18" s="4">
        <v>5941038.8099999996</v>
      </c>
      <c r="C18" s="4">
        <v>1291462.33</v>
      </c>
      <c r="D18" s="4">
        <f t="shared" si="0"/>
        <v>7232501.1399999997</v>
      </c>
      <c r="E18" s="4">
        <f t="shared" si="1"/>
        <v>357667.81</v>
      </c>
      <c r="F18" s="4">
        <v>150285.72</v>
      </c>
      <c r="G18" s="4">
        <v>2500</v>
      </c>
      <c r="H18" s="4">
        <v>175776.9</v>
      </c>
      <c r="I18" s="4">
        <v>27076.89</v>
      </c>
      <c r="J18" s="4"/>
      <c r="K18" s="4">
        <f t="shared" si="2"/>
        <v>348126.01</v>
      </c>
      <c r="L18" s="4"/>
      <c r="M18" s="4"/>
      <c r="N18" s="4">
        <v>55629.24</v>
      </c>
      <c r="O18" s="4">
        <v>292496.77</v>
      </c>
      <c r="P18" s="4"/>
      <c r="Q18" s="4">
        <v>1452</v>
      </c>
      <c r="R18" s="4">
        <v>576.29999999999995</v>
      </c>
      <c r="S18" s="4">
        <f t="shared" si="3"/>
        <v>7938294.959999999</v>
      </c>
      <c r="T18" s="4">
        <v>110806.68</v>
      </c>
      <c r="U18" s="4">
        <v>47362</v>
      </c>
      <c r="V18" s="4"/>
      <c r="W18" s="4">
        <f t="shared" si="4"/>
        <v>158168.68</v>
      </c>
      <c r="X18" s="4">
        <f t="shared" si="5"/>
        <v>8096463.6399999987</v>
      </c>
    </row>
    <row r="19" spans="1:24" ht="30">
      <c r="A19" s="5" t="s">
        <v>27</v>
      </c>
      <c r="B19" s="4">
        <v>3238534.64</v>
      </c>
      <c r="C19" s="4">
        <v>710177.45</v>
      </c>
      <c r="D19" s="4">
        <f t="shared" si="0"/>
        <v>3948712.09</v>
      </c>
      <c r="E19" s="4">
        <f t="shared" si="1"/>
        <v>163536.87</v>
      </c>
      <c r="F19" s="4">
        <v>142526.20000000001</v>
      </c>
      <c r="G19" s="4">
        <v>1000.01</v>
      </c>
      <c r="H19" s="4"/>
      <c r="I19" s="4">
        <v>17746.36</v>
      </c>
      <c r="J19" s="4"/>
      <c r="K19" s="4">
        <f t="shared" si="2"/>
        <v>164216.54999999999</v>
      </c>
      <c r="L19" s="4"/>
      <c r="M19" s="4"/>
      <c r="N19" s="4">
        <v>17043.169999999998</v>
      </c>
      <c r="O19" s="4">
        <v>145760.93</v>
      </c>
      <c r="P19" s="4">
        <v>1412.45</v>
      </c>
      <c r="Q19" s="4">
        <v>1688</v>
      </c>
      <c r="R19" s="4">
        <v>576.29999999999995</v>
      </c>
      <c r="S19" s="4">
        <f t="shared" si="3"/>
        <v>4276465.51</v>
      </c>
      <c r="T19" s="4"/>
      <c r="U19" s="4">
        <v>24430</v>
      </c>
      <c r="V19" s="4">
        <v>3240</v>
      </c>
      <c r="W19" s="4">
        <f t="shared" si="4"/>
        <v>27670</v>
      </c>
      <c r="X19" s="4">
        <f t="shared" si="5"/>
        <v>4304135.51</v>
      </c>
    </row>
    <row r="20" spans="1:24" ht="30">
      <c r="A20" s="5" t="s">
        <v>28</v>
      </c>
      <c r="B20" s="4">
        <v>2559778.06</v>
      </c>
      <c r="C20" s="4">
        <v>556321.69999999995</v>
      </c>
      <c r="D20" s="4">
        <f t="shared" si="0"/>
        <v>3116099.76</v>
      </c>
      <c r="E20" s="4">
        <f t="shared" si="1"/>
        <v>94766.89</v>
      </c>
      <c r="F20" s="4">
        <v>59809.49</v>
      </c>
      <c r="G20" s="4"/>
      <c r="H20" s="4">
        <v>20347.54</v>
      </c>
      <c r="I20" s="4">
        <v>12247.25</v>
      </c>
      <c r="J20" s="4">
        <v>290.41000000000003</v>
      </c>
      <c r="K20" s="4">
        <f t="shared" si="2"/>
        <v>233843.8</v>
      </c>
      <c r="L20" s="4"/>
      <c r="M20" s="4"/>
      <c r="N20" s="4">
        <v>38239.199999999997</v>
      </c>
      <c r="O20" s="4"/>
      <c r="P20" s="4">
        <v>195604.6</v>
      </c>
      <c r="Q20" s="4">
        <v>1688</v>
      </c>
      <c r="R20" s="4">
        <v>384.2</v>
      </c>
      <c r="S20" s="4">
        <f t="shared" si="3"/>
        <v>3444710.4499999997</v>
      </c>
      <c r="T20" s="4">
        <v>31283.71</v>
      </c>
      <c r="U20" s="4">
        <v>8630</v>
      </c>
      <c r="V20" s="4">
        <v>2794.8</v>
      </c>
      <c r="W20" s="4">
        <f t="shared" si="4"/>
        <v>42708.509999999995</v>
      </c>
      <c r="X20" s="4">
        <f t="shared" si="5"/>
        <v>3487418.9599999995</v>
      </c>
    </row>
    <row r="21" spans="1:24">
      <c r="A21" s="4"/>
      <c r="B21" s="4"/>
      <c r="C21" s="4"/>
      <c r="D21" s="4"/>
      <c r="E21" s="4"/>
      <c r="F21" s="4"/>
      <c r="G21" s="4"/>
      <c r="H21" s="4"/>
      <c r="I21" s="4"/>
      <c r="J21" s="4"/>
      <c r="K21" s="4">
        <f t="shared" si="2"/>
        <v>0</v>
      </c>
      <c r="L21" s="4"/>
      <c r="M21" s="4"/>
      <c r="N21" s="4"/>
      <c r="O21" s="4"/>
      <c r="P21" s="4"/>
      <c r="Q21" s="4"/>
      <c r="R21" s="4"/>
      <c r="S21" s="4">
        <f t="shared" ref="S21" si="6">B21+C21+E21+R21</f>
        <v>0</v>
      </c>
      <c r="T21" s="4"/>
      <c r="U21" s="4"/>
      <c r="V21" s="4"/>
      <c r="W21" s="4"/>
      <c r="X21" s="4">
        <f t="shared" ref="X21" si="7">S21+U21+V21</f>
        <v>0</v>
      </c>
    </row>
    <row r="22" spans="1:24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>
      <c r="A23" s="3" t="s">
        <v>0</v>
      </c>
      <c r="B23" s="4">
        <f t="shared" ref="B23:X23" si="8">B4+B5+B6+B7+B8+B9+B10+B11+B12+B13+B14+B15+B16+B17+B18+B19+B20+B21</f>
        <v>114689612.30000003</v>
      </c>
      <c r="C23" s="4">
        <f t="shared" si="8"/>
        <v>24996555.739999995</v>
      </c>
      <c r="D23" s="4">
        <f t="shared" si="8"/>
        <v>139686168.03999999</v>
      </c>
      <c r="E23" s="4">
        <f t="shared" si="8"/>
        <v>7250867.080000001</v>
      </c>
      <c r="F23" s="4">
        <f t="shared" si="8"/>
        <v>3166901.2800000003</v>
      </c>
      <c r="G23" s="4">
        <f t="shared" si="8"/>
        <v>38983.310000000005</v>
      </c>
      <c r="H23" s="4">
        <f t="shared" si="8"/>
        <v>2033679.4699999997</v>
      </c>
      <c r="I23" s="4">
        <f t="shared" si="8"/>
        <v>1960757.2700000003</v>
      </c>
      <c r="J23" s="4">
        <f t="shared" si="8"/>
        <v>28109.65</v>
      </c>
      <c r="K23" s="4">
        <f t="shared" si="8"/>
        <v>14959165.510000004</v>
      </c>
      <c r="L23" s="4">
        <f t="shared" si="8"/>
        <v>10608545.299999999</v>
      </c>
      <c r="M23" s="4">
        <f t="shared" si="8"/>
        <v>358124.7</v>
      </c>
      <c r="N23" s="4">
        <f t="shared" si="8"/>
        <v>1765943.0699999998</v>
      </c>
      <c r="O23" s="4">
        <f t="shared" si="8"/>
        <v>1919980.09</v>
      </c>
      <c r="P23" s="4">
        <f t="shared" si="8"/>
        <v>306572.34999999998</v>
      </c>
      <c r="Q23" s="4">
        <f t="shared" si="8"/>
        <v>14560</v>
      </c>
      <c r="R23" s="4">
        <f t="shared" si="8"/>
        <v>7876.1</v>
      </c>
      <c r="S23" s="4">
        <f t="shared" si="8"/>
        <v>161896200.63</v>
      </c>
      <c r="T23" s="4">
        <f t="shared" si="8"/>
        <v>2433169.37</v>
      </c>
      <c r="U23" s="4">
        <f t="shared" si="8"/>
        <v>533520</v>
      </c>
      <c r="V23" s="4">
        <f t="shared" si="8"/>
        <v>906951.20000000007</v>
      </c>
      <c r="W23" s="4">
        <f t="shared" si="8"/>
        <v>3873640.57</v>
      </c>
      <c r="X23" s="4">
        <f t="shared" si="8"/>
        <v>165769841.19999999</v>
      </c>
    </row>
    <row r="24" spans="1:24">
      <c r="F24">
        <v>3154065</v>
      </c>
    </row>
    <row r="25" spans="1:24">
      <c r="A25" s="4"/>
      <c r="B25" s="13">
        <v>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4"/>
      <c r="N25" s="4"/>
    </row>
    <row r="26" spans="1:24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24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24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24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24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24">
      <c r="B31" s="11"/>
      <c r="C31" s="11"/>
      <c r="D31" s="11"/>
      <c r="E31" s="11"/>
      <c r="F31" s="11"/>
      <c r="G31" s="11"/>
      <c r="H31" s="11"/>
      <c r="I31" s="11"/>
      <c r="J31" s="8"/>
      <c r="K31" s="8"/>
      <c r="L31" s="8"/>
      <c r="P31" s="7"/>
      <c r="Q31" s="7"/>
      <c r="R31" s="7"/>
      <c r="S31" s="7"/>
    </row>
    <row r="32" spans="1:24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2: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2: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2: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2:1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2:1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2: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2: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8"/>
      <c r="N40" s="8"/>
      <c r="O40" s="8"/>
    </row>
    <row r="41" spans="2: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2:15" ht="1.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15" hidden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2:15" hidden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2:15" hidden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2:15" hidden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2:15" hidden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2:15" hidden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2:15" hidden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2:15" hidden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2:15" hidden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2:15" hidden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2:15" hidden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2:15" hidden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2:15" hidden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2:1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8"/>
      <c r="N56" s="8"/>
      <c r="O56" s="8"/>
    </row>
    <row r="57" spans="2:15">
      <c r="B57">
        <v>87966678</v>
      </c>
    </row>
    <row r="58" spans="2:15">
      <c r="B58">
        <v>26722934.300000001</v>
      </c>
    </row>
    <row r="59" spans="2:15">
      <c r="B59">
        <f>B57+B58</f>
        <v>114689612.3</v>
      </c>
    </row>
  </sheetData>
  <mergeCells count="20">
    <mergeCell ref="B1:S1"/>
    <mergeCell ref="T1:W1"/>
    <mergeCell ref="B38:L38"/>
    <mergeCell ref="B31:I31"/>
    <mergeCell ref="B39:L39"/>
    <mergeCell ref="B40:L40"/>
    <mergeCell ref="B56:L56"/>
    <mergeCell ref="B41:O55"/>
    <mergeCell ref="B32:L32"/>
    <mergeCell ref="B33:L33"/>
    <mergeCell ref="B35:L35"/>
    <mergeCell ref="B36:L36"/>
    <mergeCell ref="B34:L34"/>
    <mergeCell ref="B37:L37"/>
    <mergeCell ref="B25:L25"/>
    <mergeCell ref="B27:L27"/>
    <mergeCell ref="B28:L28"/>
    <mergeCell ref="B29:L29"/>
    <mergeCell ref="B30:L30"/>
    <mergeCell ref="B26:L26"/>
  </mergeCells>
  <pageMargins left="0" right="0.11811023622047245" top="0.74803149606299213" bottom="0.74803149606299213" header="0.31496062992125984" footer="0.31496062992125984"/>
  <pageSetup paperSize="9" scale="60" orientation="landscape" horizontalDpi="180" verticalDpi="180" r:id="rId1"/>
  <headerFooter>
    <oddHeader xml:space="preserve">&amp;C&amp;"+,полужирный курсив"&amp;16Фінансовий звіт Управління освіти Коломийської міської ради щодо касових видатків за 2019 рік по загальгоосвітніх навчальних закладах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24" sqref="E24"/>
    </sheetView>
  </sheetViews>
  <sheetFormatPr defaultRowHeight="15"/>
  <cols>
    <col min="1" max="1" width="12.140625" customWidth="1"/>
    <col min="2" max="2" width="14.7109375" customWidth="1"/>
    <col min="3" max="3" width="13.140625" customWidth="1"/>
    <col min="4" max="4" width="12.7109375" customWidth="1"/>
    <col min="6" max="6" width="11.7109375" customWidth="1"/>
  </cols>
  <sheetData>
    <row r="1" spans="1:6">
      <c r="A1" s="4">
        <v>1</v>
      </c>
      <c r="B1" s="4">
        <v>2</v>
      </c>
      <c r="C1" s="4">
        <v>3</v>
      </c>
      <c r="D1" s="4">
        <v>4</v>
      </c>
      <c r="E1" s="4"/>
      <c r="F1" s="4"/>
    </row>
    <row r="2" spans="1:6">
      <c r="A2" s="1"/>
      <c r="B2" s="4" t="s">
        <v>9</v>
      </c>
      <c r="C2" s="4" t="s">
        <v>10</v>
      </c>
      <c r="D2" s="4" t="s">
        <v>11</v>
      </c>
      <c r="E2" s="4"/>
      <c r="F2" s="4" t="s">
        <v>6</v>
      </c>
    </row>
    <row r="3" spans="1:6">
      <c r="A3" s="4">
        <v>1</v>
      </c>
      <c r="B3" s="4">
        <v>16125000</v>
      </c>
      <c r="C3" s="4">
        <v>6426217.21</v>
      </c>
      <c r="D3" s="4">
        <v>21770</v>
      </c>
      <c r="E3" s="4"/>
      <c r="F3" s="4">
        <f>B3+C3+D3</f>
        <v>22572987.210000001</v>
      </c>
    </row>
    <row r="4" spans="1:6">
      <c r="A4" s="4">
        <v>2</v>
      </c>
      <c r="B4" s="4">
        <v>7063000</v>
      </c>
      <c r="C4" s="4">
        <v>3991957.62</v>
      </c>
      <c r="D4" s="4">
        <v>21770</v>
      </c>
      <c r="E4" s="4"/>
      <c r="F4" s="4">
        <f t="shared" ref="F4:F20" si="0">B4+C4+D4</f>
        <v>11076727.620000001</v>
      </c>
    </row>
    <row r="5" spans="1:6">
      <c r="A5" s="4">
        <v>3</v>
      </c>
      <c r="B5" s="4">
        <v>4358800</v>
      </c>
      <c r="C5" s="4">
        <v>2073844.81</v>
      </c>
      <c r="D5" s="4">
        <v>43540</v>
      </c>
      <c r="E5" s="4"/>
      <c r="F5" s="4">
        <f t="shared" si="0"/>
        <v>6476184.8100000005</v>
      </c>
    </row>
    <row r="6" spans="1:6">
      <c r="A6" s="4">
        <v>4</v>
      </c>
      <c r="B6" s="4">
        <v>14364780</v>
      </c>
      <c r="C6" s="4">
        <v>6208497.7800000003</v>
      </c>
      <c r="D6" s="4">
        <v>32655</v>
      </c>
      <c r="E6" s="4"/>
      <c r="F6" s="4">
        <f t="shared" si="0"/>
        <v>20605932.780000001</v>
      </c>
    </row>
    <row r="7" spans="1:6">
      <c r="A7" s="4">
        <v>5</v>
      </c>
      <c r="B7" s="4">
        <v>7832200</v>
      </c>
      <c r="C7" s="4">
        <v>5139095.55</v>
      </c>
      <c r="D7" s="4">
        <v>54425</v>
      </c>
      <c r="E7" s="4"/>
      <c r="F7" s="4">
        <f t="shared" si="0"/>
        <v>13025720.550000001</v>
      </c>
    </row>
    <row r="8" spans="1:6">
      <c r="A8" s="4">
        <v>6</v>
      </c>
      <c r="B8" s="4">
        <v>7161780</v>
      </c>
      <c r="C8" s="4">
        <v>5476437.5999999996</v>
      </c>
      <c r="D8" s="4">
        <v>10885</v>
      </c>
      <c r="E8" s="4"/>
      <c r="F8" s="4">
        <f t="shared" si="0"/>
        <v>12649102.6</v>
      </c>
    </row>
    <row r="9" spans="1:6">
      <c r="A9" s="4">
        <v>7</v>
      </c>
      <c r="B9" s="4">
        <v>3327730</v>
      </c>
      <c r="C9" s="4">
        <v>2355340.36</v>
      </c>
      <c r="D9" s="4">
        <v>54442</v>
      </c>
      <c r="E9" s="4"/>
      <c r="F9" s="4">
        <f t="shared" si="0"/>
        <v>5737512.3599999994</v>
      </c>
    </row>
    <row r="10" spans="1:6">
      <c r="A10" s="4">
        <v>8</v>
      </c>
      <c r="B10" s="4">
        <v>9549150</v>
      </c>
      <c r="C10" s="4">
        <v>4539822.4800000004</v>
      </c>
      <c r="D10" s="4">
        <v>32655</v>
      </c>
      <c r="E10" s="4"/>
      <c r="F10" s="4">
        <f t="shared" si="0"/>
        <v>14121627.48</v>
      </c>
    </row>
    <row r="11" spans="1:6">
      <c r="A11" s="4">
        <v>9</v>
      </c>
      <c r="B11" s="4">
        <v>10311300</v>
      </c>
      <c r="C11" s="4">
        <v>4757975.46</v>
      </c>
      <c r="D11" s="4">
        <v>0</v>
      </c>
      <c r="E11" s="4"/>
      <c r="F11" s="4">
        <f t="shared" si="0"/>
        <v>15069275.460000001</v>
      </c>
    </row>
    <row r="12" spans="1:6">
      <c r="A12" s="4">
        <v>10</v>
      </c>
      <c r="B12" s="4">
        <v>3878100</v>
      </c>
      <c r="C12" s="4">
        <v>2213165.7200000002</v>
      </c>
      <c r="D12" s="4">
        <v>54425</v>
      </c>
      <c r="E12" s="4"/>
      <c r="F12" s="4">
        <f t="shared" si="0"/>
        <v>6145690.7200000007</v>
      </c>
    </row>
    <row r="13" spans="1:6" ht="27" customHeight="1">
      <c r="A13" s="5" t="s">
        <v>7</v>
      </c>
      <c r="B13" s="4">
        <v>5954740</v>
      </c>
      <c r="C13" s="4">
        <v>3366162.96</v>
      </c>
      <c r="D13" s="4">
        <v>0</v>
      </c>
      <c r="E13" s="4"/>
      <c r="F13" s="4">
        <f t="shared" si="0"/>
        <v>9320902.9600000009</v>
      </c>
    </row>
    <row r="14" spans="1:6">
      <c r="A14" s="4" t="s">
        <v>8</v>
      </c>
      <c r="B14" s="4">
        <v>1031100</v>
      </c>
      <c r="C14" s="4">
        <v>385756.56</v>
      </c>
      <c r="D14" s="4">
        <v>0</v>
      </c>
      <c r="E14" s="4"/>
      <c r="F14" s="4">
        <f t="shared" si="0"/>
        <v>1416856.56</v>
      </c>
    </row>
    <row r="15" spans="1:6">
      <c r="A15" s="4" t="s">
        <v>1</v>
      </c>
      <c r="B15" s="4">
        <v>2986860</v>
      </c>
      <c r="C15" s="4">
        <v>1266358.3899999999</v>
      </c>
      <c r="D15" s="4">
        <v>0</v>
      </c>
      <c r="E15" s="4"/>
      <c r="F15" s="4">
        <f t="shared" si="0"/>
        <v>4253218.3899999997</v>
      </c>
    </row>
    <row r="16" spans="1:6">
      <c r="A16" s="4" t="s">
        <v>2</v>
      </c>
      <c r="B16" s="4">
        <v>2476510</v>
      </c>
      <c r="C16" s="4">
        <v>1288480.6000000001</v>
      </c>
      <c r="D16" s="4">
        <v>0</v>
      </c>
      <c r="E16" s="4"/>
      <c r="F16" s="4">
        <f t="shared" si="0"/>
        <v>3764990.6</v>
      </c>
    </row>
    <row r="17" spans="1:6">
      <c r="A17" s="4" t="s">
        <v>3</v>
      </c>
      <c r="B17" s="4">
        <v>5090000</v>
      </c>
      <c r="C17" s="4">
        <v>2848294.95</v>
      </c>
      <c r="D17" s="4"/>
      <c r="E17" s="4"/>
      <c r="F17" s="4">
        <f t="shared" si="0"/>
        <v>7938294.9500000002</v>
      </c>
    </row>
    <row r="18" spans="1:6">
      <c r="A18" s="4" t="s">
        <v>4</v>
      </c>
      <c r="B18" s="4">
        <v>3632100</v>
      </c>
      <c r="C18" s="4">
        <v>611700.47999999998</v>
      </c>
      <c r="D18" s="4">
        <v>32665</v>
      </c>
      <c r="E18" s="4"/>
      <c r="F18" s="4">
        <f t="shared" si="0"/>
        <v>4276465.4800000004</v>
      </c>
    </row>
    <row r="19" spans="1:6">
      <c r="A19" s="4" t="s">
        <v>5</v>
      </c>
      <c r="B19" s="4">
        <v>2176200</v>
      </c>
      <c r="C19" s="4">
        <v>1246740.44</v>
      </c>
      <c r="D19" s="4">
        <v>21770</v>
      </c>
      <c r="E19" s="4"/>
      <c r="F19" s="4">
        <f t="shared" si="0"/>
        <v>3444710.44</v>
      </c>
    </row>
    <row r="20" spans="1:6">
      <c r="A20" s="4"/>
      <c r="B20" s="4">
        <v>651350</v>
      </c>
      <c r="C20" s="4">
        <v>11676</v>
      </c>
      <c r="D20" s="4"/>
      <c r="E20" s="4"/>
      <c r="F20" s="4">
        <f t="shared" si="0"/>
        <v>663026</v>
      </c>
    </row>
    <row r="21" spans="1:6">
      <c r="A21" s="2"/>
      <c r="B21" s="4"/>
      <c r="C21" s="4"/>
      <c r="D21" s="4"/>
      <c r="E21" s="4"/>
      <c r="F21" s="4"/>
    </row>
    <row r="22" spans="1:6">
      <c r="A22" s="3" t="s">
        <v>0</v>
      </c>
      <c r="B22" s="4">
        <f t="shared" ref="B22:F22" si="1">B3+B4+B5+B6+B7+B8+B9+B10+B11+B12+B13+B14+B15+B16+B17+B18+B19+B20</f>
        <v>107970700</v>
      </c>
      <c r="C22" s="4">
        <f t="shared" si="1"/>
        <v>54207524.969999999</v>
      </c>
      <c r="D22" s="4">
        <f t="shared" si="1"/>
        <v>381002</v>
      </c>
      <c r="E22" s="4">
        <f t="shared" si="1"/>
        <v>0</v>
      </c>
      <c r="F22" s="4">
        <f t="shared" si="1"/>
        <v>162559226.96999997</v>
      </c>
    </row>
    <row r="23" spans="1:6">
      <c r="F23">
        <v>162559227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headerFooter>
    <oddHeader xml:space="preserve">&amp;CФАКТИЧНІ ВИДАТКИ ЗАГАЛЬНООСВІТНІХ НАВЧАЛЬНИХ ЗАКЛАДІВ  ЗА 2019 рік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Місцевий 2019</vt:lpstr>
      <vt:lpstr>ВСЬОГО 2019 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2020-06-18T13:47:32Z</dcterms:modified>
</cp:coreProperties>
</file>